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0" windowWidth="19035" windowHeight="11445"/>
  </bookViews>
  <sheets>
    <sheet name="Index EC" sheetId="1" r:id="rId1"/>
    <sheet name="IPCH-pays" sheetId="2" r:id="rId2"/>
    <sheet name="Statut" sheetId="3" r:id="rId3"/>
    <sheet name="Presse" sheetId="4" r:id="rId4"/>
  </sheets>
  <calcPr calcId="145621"/>
</workbook>
</file>

<file path=xl/calcChain.xml><?xml version="1.0" encoding="utf-8"?>
<calcChain xmlns="http://schemas.openxmlformats.org/spreadsheetml/2006/main">
  <c r="D12" i="1" l="1"/>
  <c r="C12" i="1"/>
  <c r="D13" i="1" l="1"/>
  <c r="C13" i="1"/>
  <c r="C14" i="1"/>
  <c r="F21" i="1"/>
  <c r="D21" i="1"/>
  <c r="F20" i="1"/>
  <c r="D20" i="1"/>
  <c r="F19" i="1"/>
  <c r="D19" i="1"/>
  <c r="F18" i="1"/>
  <c r="F17" i="1" s="1"/>
  <c r="D18" i="1"/>
  <c r="D17" i="1"/>
  <c r="D16" i="1"/>
  <c r="D15" i="1"/>
  <c r="D14" i="1"/>
  <c r="H11" i="1"/>
  <c r="C15" i="1"/>
  <c r="C16" i="1"/>
  <c r="C17" i="1"/>
  <c r="C18" i="1"/>
  <c r="C19" i="1"/>
  <c r="C20" i="1"/>
  <c r="C21" i="1"/>
  <c r="G18" i="1" l="1"/>
  <c r="H18" i="1" s="1"/>
  <c r="I18" i="1" s="1"/>
  <c r="G19" i="1"/>
  <c r="H19" i="1" s="1"/>
  <c r="I19" i="1" s="1"/>
  <c r="G20" i="1"/>
  <c r="H20" i="1" s="1"/>
  <c r="I20" i="1" s="1"/>
  <c r="G21" i="1"/>
  <c r="H21" i="1" s="1"/>
  <c r="I21" i="1" s="1"/>
  <c r="G17" i="1"/>
  <c r="H17" i="1" s="1"/>
  <c r="I17" i="1" s="1"/>
  <c r="F16" i="1"/>
  <c r="F15" i="1" l="1"/>
  <c r="G16" i="1"/>
  <c r="H16" i="1" s="1"/>
  <c r="I16" i="1" s="1"/>
  <c r="F14" i="1" l="1"/>
  <c r="G15" i="1"/>
  <c r="H15" i="1" s="1"/>
  <c r="I15" i="1" s="1"/>
  <c r="F13" i="1" l="1"/>
  <c r="G14" i="1"/>
  <c r="H14" i="1" s="1"/>
  <c r="I14" i="1" s="1"/>
  <c r="I23" i="1" s="1"/>
  <c r="G13" i="1" l="1"/>
  <c r="H13" i="1" s="1"/>
  <c r="I13" i="1" s="1"/>
  <c r="F12" i="1"/>
  <c r="G12" i="1" s="1"/>
  <c r="H12" i="1" s="1"/>
  <c r="I12" i="1" s="1"/>
</calcChain>
</file>

<file path=xl/sharedStrings.xml><?xml version="1.0" encoding="utf-8"?>
<sst xmlns="http://schemas.openxmlformats.org/spreadsheetml/2006/main" count="91" uniqueCount="67">
  <si>
    <t>delta</t>
  </si>
  <si>
    <t>index</t>
  </si>
  <si>
    <t>date</t>
  </si>
  <si>
    <t>cumulé</t>
  </si>
  <si>
    <t>cumul EC</t>
  </si>
  <si>
    <t>delta EC accordé</t>
  </si>
  <si>
    <t>cumul retard</t>
  </si>
  <si>
    <t>Comparaison index consommation belge versus index salaires EC</t>
  </si>
  <si>
    <t>par an</t>
  </si>
  <si>
    <t>Move the slider of the scroll bar to change the amount</t>
  </si>
  <si>
    <t>http://www.lalibre.be/economie/actualite/article/702212/la-rigueur-frappe-aussi-les-fonctionnaires-europeens.html</t>
  </si>
  <si>
    <t>Belgique</t>
  </si>
  <si>
    <t>Allemagne</t>
  </si>
  <si>
    <t>Espagne</t>
  </si>
  <si>
    <t>France</t>
  </si>
  <si>
    <t>Italie</t>
  </si>
  <si>
    <t>Luxembourg</t>
  </si>
  <si>
    <t>Pays bas</t>
  </si>
  <si>
    <t>Royaume Uni</t>
  </si>
  <si>
    <t>Inflation</t>
  </si>
  <si>
    <t>IPCH: Indice des prix à la consommation harmonisé</t>
  </si>
  <si>
    <t>1.9 </t>
  </si>
  <si>
    <t>2.5 </t>
  </si>
  <si>
    <t>2.3 </t>
  </si>
  <si>
    <t>1.8 </t>
  </si>
  <si>
    <t>4.5 </t>
  </si>
  <si>
    <t>0.0 </t>
  </si>
  <si>
    <t>2.8 </t>
  </si>
  <si>
    <t>0.2 </t>
  </si>
  <si>
    <t>1.2 </t>
  </si>
  <si>
    <t>3.1 </t>
  </si>
  <si>
    <t>3.4 </t>
  </si>
  <si>
    <t>3.6 </t>
  </si>
  <si>
    <t>4.1 </t>
  </si>
  <si>
    <t>-0.2 </t>
  </si>
  <si>
    <t>1.6 </t>
  </si>
  <si>
    <t>3.2 </t>
  </si>
  <si>
    <t>0.1 </t>
  </si>
  <si>
    <t>1.7 </t>
  </si>
  <si>
    <t>3.8 </t>
  </si>
  <si>
    <t>3.0 </t>
  </si>
  <si>
    <t>2.7 </t>
  </si>
  <si>
    <t>1.4 </t>
  </si>
  <si>
    <t>1.5 </t>
  </si>
  <si>
    <t>2.2 </t>
  </si>
  <si>
    <t>1.0 </t>
  </si>
  <si>
    <t>0.9 </t>
  </si>
  <si>
    <t>2.0 </t>
  </si>
  <si>
    <t>3.5 </t>
  </si>
  <si>
    <t>0.8 </t>
  </si>
  <si>
    <t>1.3 </t>
  </si>
  <si>
    <t>2.1 </t>
  </si>
  <si>
    <t>3.3 </t>
  </si>
  <si>
    <t>[tsieb060] - IPCH - taux d'inflation - Taux moyen de variation annuel (%)</t>
  </si>
  <si>
    <r>
      <t>Courte description:</t>
    </r>
    <r>
      <rPr>
        <sz val="10"/>
        <rFont val="Arial"/>
      </rPr>
      <t xml:space="preserve"> Les indices des prix à la consommation harmonisés (IPCH) sont conçus pour permettre la comparaison internationale de l'inflation des prix à la consommation. L'IPCH est employé par exemple par la Banque centrale européenne pour le contrôle de l'inflation dans l'Union économique et monétaire et pour l'évaluation de la convergence d'inflation requis dans l'article 121 du traité d'Amsterdam. Indices des prix à la consommation harmonisés nationaux sont utilisées dans le tableau pour les Etats Unis et le Japon.</t>
    </r>
  </si>
  <si>
    <t xml:space="preserve">http://epp.eurostat.ec.europa.eu/tgm/table.do?tab=table&amp;language=fr&amp;pcode=tsieb060&amp;tableSelection=1&amp;footnotes=yes&amp;labeling=labels&amp;plugin=1 </t>
  </si>
  <si>
    <t xml:space="preserve">http://www.cc.cec/statut/ann150.htm </t>
  </si>
  <si>
    <t xml:space="preserve">Lien vers Annexe XI: Modalités d'application des articles 64 et 65 du statut
</t>
  </si>
  <si>
    <t>Perte de pouvoir d'achat cumulée:</t>
  </si>
  <si>
    <t xml:space="preserve">http://statbel.fgov.be/fr/statistiques/chiffres/economie/prix_consommation/indices_prix_consommation/base_2004-100/ </t>
  </si>
  <si>
    <t>Source:</t>
  </si>
  <si>
    <t>INDEX</t>
  </si>
  <si>
    <t xml:space="preserve">http://economie.trends.levif.be/indexation-salaires.html </t>
  </si>
  <si>
    <t xml:space="preserve">Presse: </t>
  </si>
  <si>
    <t xml:space="preserve">http://www.rtbf.be/info/opinions/detail_indexation-automatique-des-salaires-stop-ou-encore?id=7778165 </t>
  </si>
  <si>
    <t xml:space="preserve">http://www.6com.be/4/dossiers_template.cfm?artID=43008 </t>
  </si>
  <si>
    <t xml:space="preserve">http://www.iev.be/getattachment/c6454ba0-0e41-4c60-82d4-9588c3fb8829/L%E2%80%99indexation-automatique-des-salaires---atouts-et-.aspx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</si>
</sst>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_-;\-* #,##0.00\ _€_-;_-* &quot;-&quot;??\ _€_-;_-@_-"/>
    <numFmt numFmtId="165" formatCode="0.0%"/>
    <numFmt numFmtId="166" formatCode="#,##0.00_ ;[Red]\-#,##0.00\ "/>
  </numFmts>
  <fonts count="15" x14ac:knownFonts="1">
    <font>
      <sz val="10"/>
      <name val="Arial"/>
    </font>
    <font>
      <sz val="10"/>
      <name val="Arial"/>
    </font>
    <font>
      <sz val="8"/>
      <name val="Arial"/>
    </font>
    <font>
      <b/>
      <sz val="10"/>
      <name val="Arial"/>
      <family val="2"/>
    </font>
    <font>
      <b/>
      <sz val="12"/>
      <name val="Arial"/>
      <family val="2"/>
    </font>
    <font>
      <b/>
      <sz val="12"/>
      <color indexed="41"/>
      <name val="Arial"/>
      <family val="2"/>
    </font>
    <font>
      <b/>
      <sz val="12"/>
      <color indexed="42"/>
      <name val="Arial"/>
      <family val="2"/>
    </font>
    <font>
      <b/>
      <sz val="11"/>
      <name val="Arial"/>
      <family val="2"/>
    </font>
    <font>
      <u/>
      <sz val="10"/>
      <color indexed="12"/>
      <name val="Arial"/>
    </font>
    <font>
      <b/>
      <sz val="18"/>
      <name val="Arial"/>
    </font>
    <font>
      <u/>
      <sz val="10"/>
      <name val="Arial"/>
    </font>
    <font>
      <b/>
      <i/>
      <sz val="10"/>
      <name val="Arial"/>
      <family val="2"/>
    </font>
    <font>
      <b/>
      <sz val="28"/>
      <name val="Arial"/>
      <family val="2"/>
    </font>
    <font>
      <sz val="24"/>
      <name val="Arial"/>
      <family val="2"/>
    </font>
    <font>
      <sz val="22"/>
      <name val="Arial"/>
      <family val="2"/>
    </font>
  </fonts>
  <fills count="11">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41"/>
        <bgColor indexed="64"/>
      </patternFill>
    </fill>
    <fill>
      <patternFill patternType="solid">
        <fgColor indexed="43"/>
        <bgColor indexed="64"/>
      </patternFill>
    </fill>
    <fill>
      <patternFill patternType="solid">
        <fgColor indexed="61"/>
        <bgColor indexed="64"/>
      </patternFill>
    </fill>
    <fill>
      <patternFill patternType="solid">
        <fgColor indexed="47"/>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22"/>
      </left>
      <right/>
      <top/>
      <bottom/>
      <diagonal/>
    </border>
  </borders>
  <cellStyleXfs count="4">
    <xf numFmtId="0" fontId="0" fillId="0" borderId="0"/>
    <xf numFmtId="164" fontId="1" fillId="0" borderId="0" applyFont="0" applyFill="0" applyBorder="0" applyAlignment="0" applyProtection="0"/>
    <xf numFmtId="0" fontId="8" fillId="0" borderId="0" applyNumberFormat="0" applyFill="0" applyBorder="0" applyAlignment="0" applyProtection="0">
      <alignment vertical="top"/>
      <protection locked="0"/>
    </xf>
    <xf numFmtId="9" fontId="1" fillId="0" borderId="0" applyFont="0" applyFill="0" applyBorder="0" applyAlignment="0" applyProtection="0"/>
  </cellStyleXfs>
  <cellXfs count="32">
    <xf numFmtId="0" fontId="0" fillId="0" borderId="0" xfId="0"/>
    <xf numFmtId="0" fontId="3" fillId="2" borderId="1" xfId="0" applyFont="1" applyFill="1" applyBorder="1" applyAlignment="1">
      <alignment wrapText="1"/>
    </xf>
    <xf numFmtId="0" fontId="3" fillId="3" borderId="1" xfId="0" applyFont="1" applyFill="1" applyBorder="1" applyAlignment="1">
      <alignment wrapText="1"/>
    </xf>
    <xf numFmtId="0" fontId="3" fillId="4" borderId="1" xfId="0" applyFont="1" applyFill="1" applyBorder="1" applyAlignment="1">
      <alignment wrapText="1"/>
    </xf>
    <xf numFmtId="0" fontId="3" fillId="5" borderId="2" xfId="0" applyFont="1" applyFill="1" applyBorder="1"/>
    <xf numFmtId="0" fontId="0" fillId="5" borderId="3" xfId="0" applyFill="1" applyBorder="1"/>
    <xf numFmtId="0" fontId="0" fillId="5" borderId="4" xfId="0" applyFill="1" applyBorder="1"/>
    <xf numFmtId="164" fontId="4" fillId="5" borderId="4" xfId="1" applyFont="1" applyFill="1" applyBorder="1" applyProtection="1">
      <protection locked="0"/>
    </xf>
    <xf numFmtId="17" fontId="0" fillId="6" borderId="1" xfId="0" applyNumberFormat="1" applyFill="1" applyBorder="1"/>
    <xf numFmtId="0" fontId="0" fillId="6" borderId="1" xfId="0" applyFill="1" applyBorder="1"/>
    <xf numFmtId="165" fontId="0" fillId="6" borderId="1" xfId="3" applyNumberFormat="1" applyFont="1" applyFill="1" applyBorder="1"/>
    <xf numFmtId="10" fontId="0" fillId="6" borderId="1" xfId="3" applyNumberFormat="1" applyFont="1" applyFill="1" applyBorder="1"/>
    <xf numFmtId="165" fontId="0" fillId="6" borderId="1" xfId="0" applyNumberFormat="1" applyFill="1" applyBorder="1"/>
    <xf numFmtId="166" fontId="0" fillId="6" borderId="1" xfId="1" applyNumberFormat="1" applyFont="1" applyFill="1" applyBorder="1"/>
    <xf numFmtId="2" fontId="0" fillId="6" borderId="1" xfId="0" applyNumberFormat="1" applyFill="1" applyBorder="1"/>
    <xf numFmtId="166" fontId="6" fillId="7" borderId="1" xfId="0" applyNumberFormat="1" applyFont="1" applyFill="1" applyBorder="1"/>
    <xf numFmtId="165" fontId="7" fillId="4" borderId="1" xfId="0" applyNumberFormat="1" applyFont="1" applyFill="1" applyBorder="1"/>
    <xf numFmtId="0" fontId="8" fillId="0" borderId="0" xfId="2" applyAlignment="1" applyProtection="1"/>
    <xf numFmtId="0" fontId="0" fillId="9" borderId="5" xfId="0" applyFill="1" applyBorder="1" applyAlignment="1">
      <alignment horizontal="right"/>
    </xf>
    <xf numFmtId="0" fontId="0" fillId="0" borderId="5" xfId="0" applyBorder="1" applyAlignment="1">
      <alignment horizontal="right"/>
    </xf>
    <xf numFmtId="0" fontId="9" fillId="0" borderId="0" xfId="0" applyFont="1"/>
    <xf numFmtId="0" fontId="11" fillId="0" borderId="0" xfId="0" applyFont="1" applyAlignment="1">
      <alignment horizontal="center"/>
    </xf>
    <xf numFmtId="0" fontId="11" fillId="0" borderId="0" xfId="0" applyFont="1"/>
    <xf numFmtId="0" fontId="0" fillId="0" borderId="0" xfId="0" applyAlignment="1">
      <alignment horizontal="left" vertical="top" wrapText="1"/>
    </xf>
    <xf numFmtId="0" fontId="0" fillId="0" borderId="0" xfId="0" applyAlignment="1">
      <alignment vertical="top"/>
    </xf>
    <xf numFmtId="0" fontId="13" fillId="0" borderId="0" xfId="0" applyFont="1"/>
    <xf numFmtId="0" fontId="14" fillId="0" borderId="0" xfId="0" applyFont="1"/>
    <xf numFmtId="0" fontId="5" fillId="8" borderId="1" xfId="0" applyFont="1" applyFill="1" applyBorder="1" applyAlignment="1">
      <alignment horizontal="right"/>
    </xf>
    <xf numFmtId="0" fontId="12" fillId="10" borderId="0" xfId="0" applyFont="1" applyFill="1" applyAlignment="1">
      <alignment horizontal="center"/>
    </xf>
    <xf numFmtId="0" fontId="0" fillId="0" borderId="0" xfId="0" applyAlignment="1">
      <alignment horizontal="center" wrapText="1"/>
    </xf>
    <xf numFmtId="0" fontId="10" fillId="0" borderId="0" xfId="0" applyFont="1" applyAlignment="1">
      <alignment horizontal="left" wrapText="1"/>
    </xf>
    <xf numFmtId="0" fontId="0" fillId="0" borderId="0" xfId="0" applyAlignment="1">
      <alignment horizontal="left" wrapText="1"/>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FD181E0-5E2F-11CE-A449-00AA004A803D}"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7</xdr:row>
          <xdr:rowOff>19050</xdr:rowOff>
        </xdr:from>
        <xdr:to>
          <xdr:col>8</xdr:col>
          <xdr:colOff>885825</xdr:colOff>
          <xdr:row>8</xdr:row>
          <xdr:rowOff>19050</xdr:rowOff>
        </xdr:to>
        <xdr:sp macro="" textlink="">
          <xdr:nvSpPr>
            <xdr:cNvPr id="1025" name="ScrollBa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atbel.fgov.be/fr/statistiques/chiffres/economie/prix_consommation/indices_prix_consommation/base_2004-100/"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pp.eurostat.ec.europa.eu/tgm/table.do?tab=table&amp;language=fr&amp;pcode=tsieb060&amp;tableSelection=1&amp;footnotes=yes&amp;labeling=labels&amp;plugin=1"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cc.cec/statut/ann150.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6com.be/4/dossiers_template.cfm?artID=43008" TargetMode="External"/><Relationship Id="rId2" Type="http://schemas.openxmlformats.org/officeDocument/2006/relationships/hyperlink" Target="http://www.rtbf.be/info/opinions/detail_indexation-automatique-des-salaires-stop-ou-encore?id=7778165" TargetMode="External"/><Relationship Id="rId1" Type="http://schemas.openxmlformats.org/officeDocument/2006/relationships/hyperlink" Target="http://economie.trends.levif.be/indexation-salaires.html" TargetMode="External"/><Relationship Id="rId5" Type="http://schemas.openxmlformats.org/officeDocument/2006/relationships/hyperlink" Target="http://www.lalibre.be/economie/actualite/article/702212/la-rigueur-frappe-aussi-les-fonctionnaires-europeens.html" TargetMode="External"/><Relationship Id="rId4" Type="http://schemas.openxmlformats.org/officeDocument/2006/relationships/hyperlink" Target="http://www.iev.be/getattachment/c6454ba0-0e41-4c60-82d4-9588c3fb8829/L%E2%80%99indexation-automatique-des-salaires---atouts-et-.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40"/>
  <sheetViews>
    <sheetView tabSelected="1" topLeftCell="A2" workbookViewId="0">
      <selection activeCell="F23" sqref="F23:H23"/>
    </sheetView>
  </sheetViews>
  <sheetFormatPr defaultRowHeight="12.75" x14ac:dyDescent="0.2"/>
  <cols>
    <col min="3" max="3" width="9.85546875" bestFit="1" customWidth="1"/>
    <col min="5" max="5" width="10.28515625" customWidth="1"/>
    <col min="6" max="6" width="10.140625" customWidth="1"/>
    <col min="7" max="7" width="12.28515625" customWidth="1"/>
    <col min="8" max="8" width="14.7109375" customWidth="1"/>
    <col min="9" max="9" width="14" customWidth="1"/>
  </cols>
  <sheetData>
    <row r="1" spans="1:9" x14ac:dyDescent="0.2">
      <c r="A1" s="28" t="s">
        <v>61</v>
      </c>
      <c r="B1" s="28"/>
      <c r="C1" s="28"/>
      <c r="D1" s="28"/>
      <c r="E1" s="28"/>
    </row>
    <row r="2" spans="1:9" x14ac:dyDescent="0.2">
      <c r="A2" s="28"/>
      <c r="B2" s="28"/>
      <c r="C2" s="28"/>
      <c r="D2" s="28"/>
      <c r="E2" s="28"/>
    </row>
    <row r="3" spans="1:9" x14ac:dyDescent="0.2">
      <c r="A3" s="28"/>
      <c r="B3" s="28"/>
      <c r="C3" s="28"/>
      <c r="D3" s="28"/>
      <c r="E3" s="28"/>
    </row>
    <row r="7" spans="1:9" x14ac:dyDescent="0.2">
      <c r="F7" t="s">
        <v>9</v>
      </c>
    </row>
    <row r="10" spans="1:9" ht="15.75" x14ac:dyDescent="0.25">
      <c r="A10" s="4" t="s">
        <v>7</v>
      </c>
      <c r="B10" s="5"/>
      <c r="C10" s="5"/>
      <c r="D10" s="5"/>
      <c r="E10" s="5"/>
      <c r="F10" s="5"/>
      <c r="G10" s="6"/>
      <c r="H10" s="7">
        <v>4000</v>
      </c>
      <c r="I10" s="6"/>
    </row>
    <row r="11" spans="1:9" ht="39.75" customHeight="1" x14ac:dyDescent="0.2">
      <c r="A11" s="1" t="s">
        <v>2</v>
      </c>
      <c r="B11" s="2" t="s">
        <v>1</v>
      </c>
      <c r="C11" s="2" t="s">
        <v>0</v>
      </c>
      <c r="D11" s="2" t="s">
        <v>3</v>
      </c>
      <c r="E11" s="3" t="s">
        <v>5</v>
      </c>
      <c r="F11" s="3" t="s">
        <v>4</v>
      </c>
      <c r="G11" s="3" t="s">
        <v>6</v>
      </c>
      <c r="H11" s="3" t="str">
        <f>CONCATENATE("sur net de ",H10,"€ par mois")</f>
        <v>sur net de 4000€ par mois</v>
      </c>
      <c r="I11" s="3" t="s">
        <v>8</v>
      </c>
    </row>
    <row r="12" spans="1:9" ht="12" customHeight="1" x14ac:dyDescent="0.25">
      <c r="A12" s="8">
        <v>41183</v>
      </c>
      <c r="B12" s="9">
        <v>121.79</v>
      </c>
      <c r="C12" s="10">
        <f>(B12-B13)/B13</f>
        <v>7.9450467599106837E-3</v>
      </c>
      <c r="D12" s="10">
        <f>(B12-B$22)/B$22</f>
        <v>0.2432625561453656</v>
      </c>
      <c r="E12" s="11">
        <v>0</v>
      </c>
      <c r="F12" s="10">
        <f t="shared" ref="F12" si="0">((1+E12)*(1+F13))-1</f>
        <v>0.13880282262738564</v>
      </c>
      <c r="G12" s="16">
        <f>F12-D12</f>
        <v>-0.10445973351797996</v>
      </c>
      <c r="H12" s="13">
        <f>H$10*G12</f>
        <v>-417.83893407191988</v>
      </c>
      <c r="I12" s="13">
        <f>12*H12</f>
        <v>-5014.0672088630381</v>
      </c>
    </row>
    <row r="13" spans="1:9" ht="22.9" customHeight="1" x14ac:dyDescent="0.25">
      <c r="A13" s="8">
        <v>41091</v>
      </c>
      <c r="B13" s="9">
        <v>120.83</v>
      </c>
      <c r="C13" s="10">
        <f>(B13-B14)/B14</f>
        <v>2.3202642052671647E-2</v>
      </c>
      <c r="D13" s="10">
        <f>(B13-B$22)/B$22</f>
        <v>0.23346263781135163</v>
      </c>
      <c r="E13" s="11">
        <v>0</v>
      </c>
      <c r="F13" s="10">
        <f t="shared" ref="F13:F20" si="1">((1+E13)*(1+F14))-1</f>
        <v>0.13880282262738564</v>
      </c>
      <c r="G13" s="16">
        <f>F13-D13</f>
        <v>-9.465981518396599E-2</v>
      </c>
      <c r="H13" s="13">
        <f>H$10*G13</f>
        <v>-378.63926073586396</v>
      </c>
      <c r="I13" s="13">
        <f>12*H13</f>
        <v>-4543.6711288303677</v>
      </c>
    </row>
    <row r="14" spans="1:9" ht="22.5" customHeight="1" x14ac:dyDescent="0.25">
      <c r="A14" s="8">
        <v>40725</v>
      </c>
      <c r="B14" s="9">
        <v>118.09</v>
      </c>
      <c r="C14" s="10">
        <f t="shared" ref="C14:C20" si="2">(B14-B15)/B15</f>
        <v>3.7515375153751633E-2</v>
      </c>
      <c r="D14" s="10">
        <f t="shared" ref="D14:D21" si="3">(B14-B$22)/B$22</f>
        <v>0.20549203756635373</v>
      </c>
      <c r="E14" s="11">
        <v>0</v>
      </c>
      <c r="F14" s="10">
        <f t="shared" si="1"/>
        <v>0.13880282262738564</v>
      </c>
      <c r="G14" s="16">
        <f t="shared" ref="G14:G21" si="4">F14-D14</f>
        <v>-6.6689214938968094E-2</v>
      </c>
      <c r="H14" s="13">
        <f>H$10*G14</f>
        <v>-266.75685975587237</v>
      </c>
      <c r="I14" s="13">
        <f>12*H14</f>
        <v>-3201.0823170704684</v>
      </c>
    </row>
    <row r="15" spans="1:9" x14ac:dyDescent="0.2">
      <c r="A15" s="8">
        <v>40360</v>
      </c>
      <c r="B15" s="14">
        <v>113.82</v>
      </c>
      <c r="C15" s="10">
        <f t="shared" si="2"/>
        <v>2.5682616923492784E-2</v>
      </c>
      <c r="D15" s="10">
        <f t="shared" si="3"/>
        <v>0.16190281747652102</v>
      </c>
      <c r="E15" s="11">
        <v>1E-3</v>
      </c>
      <c r="F15" s="10">
        <f t="shared" si="1"/>
        <v>0.13880282262738564</v>
      </c>
      <c r="G15" s="12">
        <f t="shared" si="4"/>
        <v>-2.3099994849135386E-2</v>
      </c>
      <c r="H15" s="13">
        <f t="shared" ref="H15:H21" si="5">H$10*G15</f>
        <v>-92.399979396541539</v>
      </c>
      <c r="I15" s="13">
        <f t="shared" ref="I15:I21" si="6">12*H15</f>
        <v>-1108.7997527584985</v>
      </c>
    </row>
    <row r="16" spans="1:9" x14ac:dyDescent="0.2">
      <c r="A16" s="8">
        <v>39995</v>
      </c>
      <c r="B16" s="14">
        <v>110.97</v>
      </c>
      <c r="C16" s="10">
        <f t="shared" si="2"/>
        <v>-1.6833525294586742E-2</v>
      </c>
      <c r="D16" s="10">
        <f t="shared" si="3"/>
        <v>0.13280930992241738</v>
      </c>
      <c r="E16" s="11">
        <v>3.6999999999999998E-2</v>
      </c>
      <c r="F16" s="10">
        <f t="shared" si="1"/>
        <v>0.13766515746991592</v>
      </c>
      <c r="G16" s="12">
        <f t="shared" si="4"/>
        <v>4.855847547498543E-3</v>
      </c>
      <c r="H16" s="13">
        <f t="shared" si="5"/>
        <v>19.423390189994173</v>
      </c>
      <c r="I16" s="13">
        <f t="shared" si="6"/>
        <v>233.08068227993007</v>
      </c>
    </row>
    <row r="17" spans="1:9" x14ac:dyDescent="0.2">
      <c r="A17" s="8">
        <v>39630</v>
      </c>
      <c r="B17" s="14">
        <v>112.87</v>
      </c>
      <c r="C17" s="10">
        <f t="shared" si="2"/>
        <v>5.9116073942010058E-2</v>
      </c>
      <c r="D17" s="10">
        <f t="shared" si="3"/>
        <v>0.15220498162515325</v>
      </c>
      <c r="E17" s="11">
        <v>0.03</v>
      </c>
      <c r="F17" s="10">
        <f t="shared" si="1"/>
        <v>9.7073440183139903E-2</v>
      </c>
      <c r="G17" s="12">
        <f t="shared" si="4"/>
        <v>-5.5131541442013349E-2</v>
      </c>
      <c r="H17" s="13">
        <f t="shared" si="5"/>
        <v>-220.5261657680534</v>
      </c>
      <c r="I17" s="13">
        <f t="shared" si="6"/>
        <v>-2646.3139892166409</v>
      </c>
    </row>
    <row r="18" spans="1:9" x14ac:dyDescent="0.2">
      <c r="A18" s="8">
        <v>39264</v>
      </c>
      <c r="B18" s="14">
        <v>106.57</v>
      </c>
      <c r="C18" s="10">
        <f t="shared" si="2"/>
        <v>1.3697327118805268E-2</v>
      </c>
      <c r="D18" s="10">
        <f t="shared" si="3"/>
        <v>8.7893017558187014E-2</v>
      </c>
      <c r="E18" s="11">
        <v>0.01</v>
      </c>
      <c r="F18" s="10">
        <f t="shared" si="1"/>
        <v>6.511984483799993E-2</v>
      </c>
      <c r="G18" s="12">
        <f t="shared" si="4"/>
        <v>-2.2773172720187085E-2</v>
      </c>
      <c r="H18" s="13">
        <f t="shared" si="5"/>
        <v>-91.092690880748336</v>
      </c>
      <c r="I18" s="13">
        <f t="shared" si="6"/>
        <v>-1093.1122905689799</v>
      </c>
    </row>
    <row r="19" spans="1:9" x14ac:dyDescent="0.2">
      <c r="A19" s="8">
        <v>38899</v>
      </c>
      <c r="B19" s="14">
        <v>105.13</v>
      </c>
      <c r="C19" s="10">
        <f t="shared" si="2"/>
        <v>1.6043297574176055E-2</v>
      </c>
      <c r="D19" s="10">
        <f t="shared" si="3"/>
        <v>7.3193140057166206E-2</v>
      </c>
      <c r="E19" s="11">
        <v>2.47E-2</v>
      </c>
      <c r="F19" s="10">
        <f t="shared" si="1"/>
        <v>5.4574103799999829E-2</v>
      </c>
      <c r="G19" s="12">
        <f t="shared" si="4"/>
        <v>-1.8619036257166377E-2</v>
      </c>
      <c r="H19" s="13">
        <f t="shared" si="5"/>
        <v>-74.476145028665513</v>
      </c>
      <c r="I19" s="13">
        <f t="shared" si="6"/>
        <v>-893.71374034398616</v>
      </c>
    </row>
    <row r="20" spans="1:9" x14ac:dyDescent="0.2">
      <c r="A20" s="8">
        <v>38534</v>
      </c>
      <c r="B20" s="14">
        <v>103.47</v>
      </c>
      <c r="C20" s="10">
        <f t="shared" si="2"/>
        <v>3.1399521531100538E-2</v>
      </c>
      <c r="D20" s="10">
        <f t="shared" si="3"/>
        <v>5.6247447937933903E-2</v>
      </c>
      <c r="E20" s="11">
        <v>2.1999999999999999E-2</v>
      </c>
      <c r="F20" s="10">
        <f t="shared" si="1"/>
        <v>2.9153999999999902E-2</v>
      </c>
      <c r="G20" s="12">
        <f t="shared" si="4"/>
        <v>-2.7093447937934001E-2</v>
      </c>
      <c r="H20" s="13">
        <f t="shared" si="5"/>
        <v>-108.37379175173601</v>
      </c>
      <c r="I20" s="13">
        <f t="shared" si="6"/>
        <v>-1300.4855010208321</v>
      </c>
    </row>
    <row r="21" spans="1:9" x14ac:dyDescent="0.2">
      <c r="A21" s="8">
        <v>38169</v>
      </c>
      <c r="B21" s="14">
        <v>100.32</v>
      </c>
      <c r="C21" s="10">
        <f>(B21-B22)/B22</f>
        <v>2.4091465904450791E-2</v>
      </c>
      <c r="D21" s="10">
        <f t="shared" si="3"/>
        <v>2.4091465904450791E-2</v>
      </c>
      <c r="E21" s="11">
        <v>7.0000000000000001E-3</v>
      </c>
      <c r="F21" s="10">
        <f>(1+E21)-1</f>
        <v>6.9999999999998952E-3</v>
      </c>
      <c r="G21" s="12">
        <f t="shared" si="4"/>
        <v>-1.7091465904450896E-2</v>
      </c>
      <c r="H21" s="13">
        <f t="shared" si="5"/>
        <v>-68.365863617803583</v>
      </c>
      <c r="I21" s="13">
        <f t="shared" si="6"/>
        <v>-820.39036341364294</v>
      </c>
    </row>
    <row r="22" spans="1:9" x14ac:dyDescent="0.2">
      <c r="A22" s="8">
        <v>37803</v>
      </c>
      <c r="B22" s="14">
        <v>97.96</v>
      </c>
      <c r="C22" s="12"/>
      <c r="D22" s="12"/>
      <c r="E22" s="9"/>
      <c r="F22" s="9"/>
      <c r="G22" s="9"/>
      <c r="H22" s="9"/>
      <c r="I22" s="9"/>
    </row>
    <row r="23" spans="1:9" ht="22.5" customHeight="1" x14ac:dyDescent="0.25">
      <c r="F23" s="27" t="s">
        <v>58</v>
      </c>
      <c r="G23" s="27"/>
      <c r="H23" s="27"/>
      <c r="I23" s="15">
        <f>SUM(I22+I21+I20+I19+I18+I17+I16+I15+I14)</f>
        <v>-10830.81727211312</v>
      </c>
    </row>
    <row r="28" spans="1:9" x14ac:dyDescent="0.2">
      <c r="A28" s="22" t="s">
        <v>60</v>
      </c>
    </row>
    <row r="29" spans="1:9" x14ac:dyDescent="0.2">
      <c r="A29" s="17" t="s">
        <v>59</v>
      </c>
    </row>
    <row r="34" spans="1:9" ht="14.45" customHeight="1" x14ac:dyDescent="0.2">
      <c r="A34" s="24"/>
      <c r="B34" s="23"/>
      <c r="C34" s="23"/>
      <c r="D34" s="23"/>
      <c r="E34" s="23"/>
      <c r="F34" s="23"/>
      <c r="G34" s="23"/>
      <c r="H34" s="23"/>
      <c r="I34" s="23"/>
    </row>
    <row r="35" spans="1:9" x14ac:dyDescent="0.2">
      <c r="B35" s="29"/>
      <c r="C35" s="29"/>
      <c r="D35" s="29"/>
      <c r="E35" s="29"/>
      <c r="F35" s="29"/>
      <c r="G35" s="29"/>
      <c r="H35" s="29"/>
      <c r="I35" s="29"/>
    </row>
    <row r="36" spans="1:9" x14ac:dyDescent="0.2">
      <c r="B36" s="29"/>
      <c r="C36" s="29"/>
      <c r="D36" s="29"/>
      <c r="E36" s="29"/>
      <c r="F36" s="29"/>
      <c r="G36" s="29"/>
      <c r="H36" s="29"/>
      <c r="I36" s="29"/>
    </row>
    <row r="37" spans="1:9" x14ac:dyDescent="0.2">
      <c r="B37" s="29"/>
      <c r="C37" s="29"/>
      <c r="D37" s="29"/>
      <c r="E37" s="29"/>
      <c r="F37" s="29"/>
      <c r="G37" s="29"/>
      <c r="H37" s="29"/>
      <c r="I37" s="29"/>
    </row>
    <row r="38" spans="1:9" x14ac:dyDescent="0.2">
      <c r="B38" s="29"/>
      <c r="C38" s="29"/>
      <c r="D38" s="29"/>
      <c r="E38" s="29"/>
      <c r="F38" s="29"/>
      <c r="G38" s="29"/>
      <c r="H38" s="29"/>
      <c r="I38" s="29"/>
    </row>
    <row r="39" spans="1:9" x14ac:dyDescent="0.2">
      <c r="B39" s="29"/>
      <c r="C39" s="29"/>
      <c r="D39" s="29"/>
      <c r="E39" s="29"/>
      <c r="F39" s="29"/>
      <c r="G39" s="29"/>
      <c r="H39" s="29"/>
      <c r="I39" s="29"/>
    </row>
    <row r="40" spans="1:9" x14ac:dyDescent="0.2">
      <c r="B40" s="29"/>
      <c r="C40" s="29"/>
      <c r="D40" s="29"/>
      <c r="E40" s="29"/>
      <c r="F40" s="29"/>
      <c r="G40" s="29"/>
      <c r="H40" s="29"/>
      <c r="I40" s="29"/>
    </row>
  </sheetData>
  <mergeCells count="8">
    <mergeCell ref="F23:H23"/>
    <mergeCell ref="A1:E3"/>
    <mergeCell ref="B39:I39"/>
    <mergeCell ref="B40:I40"/>
    <mergeCell ref="B35:I35"/>
    <mergeCell ref="B36:I36"/>
    <mergeCell ref="B37:I37"/>
    <mergeCell ref="B38:I38"/>
  </mergeCells>
  <phoneticPr fontId="2" type="noConversion"/>
  <hyperlinks>
    <hyperlink ref="A29" r:id="rId1"/>
  </hyperlinks>
  <pageMargins left="0.75" right="0.75" top="1" bottom="1" header="0.5" footer="0.5"/>
  <pageSetup paperSize="9" orientation="portrait" r:id="rId2"/>
  <headerFooter alignWithMargins="0"/>
  <drawing r:id="rId3"/>
  <legacyDrawing r:id="rId4"/>
  <controls>
    <mc:AlternateContent xmlns:mc="http://schemas.openxmlformats.org/markup-compatibility/2006">
      <mc:Choice Requires="x14">
        <control shapeId="1025" r:id="rId5" name="ScrollBar1">
          <controlPr defaultSize="0" autoFill="0" autoLine="0" autoPict="0" linkedCell="H10" r:id="rId6">
            <anchor moveWithCells="1">
              <from>
                <xdr:col>6</xdr:col>
                <xdr:colOff>0</xdr:colOff>
                <xdr:row>7</xdr:row>
                <xdr:rowOff>19050</xdr:rowOff>
              </from>
              <to>
                <xdr:col>8</xdr:col>
                <xdr:colOff>885825</xdr:colOff>
                <xdr:row>8</xdr:row>
                <xdr:rowOff>19050</xdr:rowOff>
              </to>
            </anchor>
          </controlPr>
        </control>
      </mc:Choice>
      <mc:Fallback>
        <control shapeId="1025" r:id="rId5" name="ScrollBar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5:J25"/>
  <sheetViews>
    <sheetView workbookViewId="0">
      <selection activeCell="A5" sqref="A5"/>
    </sheetView>
  </sheetViews>
  <sheetFormatPr defaultRowHeight="12.75" x14ac:dyDescent="0.2"/>
  <cols>
    <col min="1" max="1" width="14.85546875" customWidth="1"/>
  </cols>
  <sheetData>
    <row r="5" spans="1:10" ht="27" x14ac:dyDescent="0.35">
      <c r="A5" s="26" t="s">
        <v>20</v>
      </c>
    </row>
    <row r="6" spans="1:10" x14ac:dyDescent="0.2">
      <c r="A6" t="s">
        <v>19</v>
      </c>
    </row>
    <row r="8" spans="1:10" x14ac:dyDescent="0.2">
      <c r="B8" s="21">
        <v>2004</v>
      </c>
      <c r="C8" s="21">
        <v>2005</v>
      </c>
      <c r="D8" s="21">
        <v>2006</v>
      </c>
      <c r="E8" s="21">
        <v>2007</v>
      </c>
      <c r="F8" s="21">
        <v>2008</v>
      </c>
      <c r="G8" s="21">
        <v>2009</v>
      </c>
      <c r="H8" s="21">
        <v>2010</v>
      </c>
      <c r="I8" s="21">
        <v>2011</v>
      </c>
      <c r="J8" s="21">
        <v>2012</v>
      </c>
    </row>
    <row r="9" spans="1:10" x14ac:dyDescent="0.2">
      <c r="A9" t="s">
        <v>11</v>
      </c>
      <c r="B9" s="18" t="s">
        <v>21</v>
      </c>
      <c r="C9" s="18" t="s">
        <v>22</v>
      </c>
      <c r="D9" s="18" t="s">
        <v>23</v>
      </c>
      <c r="E9" s="18" t="s">
        <v>24</v>
      </c>
      <c r="F9" s="18" t="s">
        <v>25</v>
      </c>
      <c r="G9" s="18" t="s">
        <v>26</v>
      </c>
      <c r="H9" s="18" t="s">
        <v>23</v>
      </c>
      <c r="I9" s="18"/>
      <c r="J9" s="18"/>
    </row>
    <row r="10" spans="1:10" x14ac:dyDescent="0.2">
      <c r="A10" t="s">
        <v>12</v>
      </c>
      <c r="B10" s="18" t="s">
        <v>24</v>
      </c>
      <c r="C10" s="18" t="s">
        <v>21</v>
      </c>
      <c r="D10" s="18" t="s">
        <v>24</v>
      </c>
      <c r="E10" s="18" t="s">
        <v>23</v>
      </c>
      <c r="F10" s="18" t="s">
        <v>27</v>
      </c>
      <c r="G10" s="18" t="s">
        <v>28</v>
      </c>
      <c r="H10" s="18" t="s">
        <v>29</v>
      </c>
      <c r="I10" s="18"/>
      <c r="J10" s="18"/>
    </row>
    <row r="11" spans="1:10" x14ac:dyDescent="0.2">
      <c r="A11" t="s">
        <v>13</v>
      </c>
      <c r="B11" s="19" t="s">
        <v>30</v>
      </c>
      <c r="C11" s="19" t="s">
        <v>31</v>
      </c>
      <c r="D11" s="19" t="s">
        <v>32</v>
      </c>
      <c r="E11" s="19" t="s">
        <v>27</v>
      </c>
      <c r="F11" s="19" t="s">
        <v>33</v>
      </c>
      <c r="G11" s="19" t="s">
        <v>34</v>
      </c>
      <c r="H11" s="19" t="s">
        <v>47</v>
      </c>
      <c r="I11" s="19"/>
      <c r="J11" s="19"/>
    </row>
    <row r="12" spans="1:10" x14ac:dyDescent="0.2">
      <c r="A12" t="s">
        <v>14</v>
      </c>
      <c r="B12" s="19" t="s">
        <v>23</v>
      </c>
      <c r="C12" s="19" t="s">
        <v>21</v>
      </c>
      <c r="D12" s="19" t="s">
        <v>21</v>
      </c>
      <c r="E12" s="19" t="s">
        <v>35</v>
      </c>
      <c r="F12" s="19" t="s">
        <v>36</v>
      </c>
      <c r="G12" s="19" t="s">
        <v>37</v>
      </c>
      <c r="H12" s="19" t="s">
        <v>38</v>
      </c>
      <c r="I12" s="19"/>
      <c r="J12" s="19"/>
    </row>
    <row r="13" spans="1:10" x14ac:dyDescent="0.2">
      <c r="A13" t="s">
        <v>15</v>
      </c>
      <c r="B13" s="19" t="s">
        <v>23</v>
      </c>
      <c r="C13" s="19" t="s">
        <v>44</v>
      </c>
      <c r="D13" s="19" t="s">
        <v>44</v>
      </c>
      <c r="E13" s="19" t="s">
        <v>47</v>
      </c>
      <c r="F13" s="19" t="s">
        <v>48</v>
      </c>
      <c r="G13" s="19" t="s">
        <v>49</v>
      </c>
      <c r="H13" s="19" t="s">
        <v>35</v>
      </c>
      <c r="I13" s="19"/>
      <c r="J13" s="19"/>
    </row>
    <row r="14" spans="1:10" x14ac:dyDescent="0.2">
      <c r="A14" t="s">
        <v>16</v>
      </c>
      <c r="B14" s="19" t="s">
        <v>36</v>
      </c>
      <c r="C14" s="19" t="s">
        <v>39</v>
      </c>
      <c r="D14" s="19" t="s">
        <v>40</v>
      </c>
      <c r="E14" s="19" t="s">
        <v>41</v>
      </c>
      <c r="F14" s="19" t="s">
        <v>33</v>
      </c>
      <c r="G14" s="19" t="s">
        <v>26</v>
      </c>
      <c r="H14" s="19" t="s">
        <v>27</v>
      </c>
      <c r="I14" s="19"/>
      <c r="J14" s="19"/>
    </row>
    <row r="15" spans="1:10" x14ac:dyDescent="0.2">
      <c r="A15" t="s">
        <v>17</v>
      </c>
      <c r="B15" s="19" t="s">
        <v>42</v>
      </c>
      <c r="C15" s="19" t="s">
        <v>43</v>
      </c>
      <c r="D15" s="19" t="s">
        <v>38</v>
      </c>
      <c r="E15" s="19" t="s">
        <v>35</v>
      </c>
      <c r="F15" s="19" t="s">
        <v>44</v>
      </c>
      <c r="G15" s="19" t="s">
        <v>45</v>
      </c>
      <c r="H15" s="19" t="s">
        <v>46</v>
      </c>
      <c r="I15" s="19"/>
      <c r="J15" s="19"/>
    </row>
    <row r="16" spans="1:10" x14ac:dyDescent="0.2">
      <c r="A16" t="s">
        <v>18</v>
      </c>
      <c r="B16" s="18" t="s">
        <v>50</v>
      </c>
      <c r="C16" s="18" t="s">
        <v>51</v>
      </c>
      <c r="D16" s="18" t="s">
        <v>23</v>
      </c>
      <c r="E16" s="18" t="s">
        <v>23</v>
      </c>
      <c r="F16" s="18" t="s">
        <v>32</v>
      </c>
      <c r="G16" s="18" t="s">
        <v>44</v>
      </c>
      <c r="H16" s="18" t="s">
        <v>52</v>
      </c>
      <c r="I16" s="18"/>
      <c r="J16" s="18"/>
    </row>
    <row r="23" spans="1:8" ht="23.25" x14ac:dyDescent="0.35">
      <c r="A23" s="20" t="s">
        <v>53</v>
      </c>
    </row>
    <row r="24" spans="1:8" x14ac:dyDescent="0.2">
      <c r="A24" s="17" t="s">
        <v>55</v>
      </c>
    </row>
    <row r="25" spans="1:8" ht="104.25" customHeight="1" x14ac:dyDescent="0.2">
      <c r="A25" s="30" t="s">
        <v>54</v>
      </c>
      <c r="B25" s="30"/>
      <c r="C25" s="30"/>
      <c r="D25" s="30"/>
      <c r="E25" s="30"/>
      <c r="F25" s="30"/>
      <c r="G25" s="30"/>
      <c r="H25" s="30"/>
    </row>
  </sheetData>
  <mergeCells count="1">
    <mergeCell ref="A25:H25"/>
  </mergeCells>
  <phoneticPr fontId="2" type="noConversion"/>
  <hyperlinks>
    <hyperlink ref="A24" r:id="rId1"/>
  </hyperlinks>
  <pageMargins left="0.75" right="0.75" top="1" bottom="1" header="0.5" footer="0.5"/>
  <pageSetup paperSize="9" orientation="portrait" horizontalDpi="525" verticalDpi="525"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
  <sheetViews>
    <sheetView workbookViewId="0">
      <selection activeCell="A5" sqref="A5"/>
    </sheetView>
  </sheetViews>
  <sheetFormatPr defaultRowHeight="12.75" x14ac:dyDescent="0.2"/>
  <sheetData>
    <row r="1" spans="1:6" ht="39.75" customHeight="1" x14ac:dyDescent="0.2">
      <c r="A1" s="31" t="s">
        <v>57</v>
      </c>
      <c r="B1" s="31"/>
      <c r="C1" s="31"/>
      <c r="D1" s="31"/>
      <c r="E1" s="31"/>
      <c r="F1" s="31"/>
    </row>
    <row r="2" spans="1:6" x14ac:dyDescent="0.2">
      <c r="A2" s="17" t="s">
        <v>56</v>
      </c>
    </row>
  </sheetData>
  <mergeCells count="1">
    <mergeCell ref="A1:F1"/>
  </mergeCells>
  <phoneticPr fontId="2" type="noConversion"/>
  <hyperlinks>
    <hyperlink ref="A2" r:id="rId1"/>
  </hyperlink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defaultRowHeight="12.75" x14ac:dyDescent="0.2"/>
  <cols>
    <col min="1" max="1" width="53.7109375" customWidth="1"/>
  </cols>
  <sheetData>
    <row r="1" spans="1:1" x14ac:dyDescent="0.2">
      <c r="A1" s="24"/>
    </row>
    <row r="2" spans="1:1" ht="30" x14ac:dyDescent="0.4">
      <c r="A2" s="25" t="s">
        <v>63</v>
      </c>
    </row>
    <row r="3" spans="1:1" x14ac:dyDescent="0.2">
      <c r="A3" s="17" t="s">
        <v>62</v>
      </c>
    </row>
    <row r="4" spans="1:1" x14ac:dyDescent="0.2">
      <c r="A4" s="17" t="s">
        <v>64</v>
      </c>
    </row>
    <row r="5" spans="1:1" x14ac:dyDescent="0.2">
      <c r="A5" s="17" t="s">
        <v>65</v>
      </c>
    </row>
    <row r="6" spans="1:1" x14ac:dyDescent="0.2">
      <c r="A6" s="17" t="s">
        <v>66</v>
      </c>
    </row>
    <row r="7" spans="1:1" x14ac:dyDescent="0.2">
      <c r="A7" s="17" t="s">
        <v>10</v>
      </c>
    </row>
  </sheetData>
  <hyperlinks>
    <hyperlink ref="A3" r:id="rId1"/>
    <hyperlink ref="A4" r:id="rId2"/>
    <hyperlink ref="A5" r:id="rId3"/>
    <hyperlink ref="A6" r:id="rId4"/>
    <hyperlink ref="A7" r:id="rId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 EC</vt:lpstr>
      <vt:lpstr>IPCH-pays</vt:lpstr>
      <vt:lpstr>Statut</vt:lpstr>
      <vt:lpstr>Presse</vt:lpstr>
    </vt:vector>
  </TitlesOfParts>
  <Company>European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milegth</dc:creator>
  <cp:lastModifiedBy>Soyer</cp:lastModifiedBy>
  <dcterms:created xsi:type="dcterms:W3CDTF">2011-03-02T12:49:38Z</dcterms:created>
  <dcterms:modified xsi:type="dcterms:W3CDTF">2012-11-24T07:41:32Z</dcterms:modified>
</cp:coreProperties>
</file>